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37.png" ContentType="image/png"/>
  <Override PartName="/xl/media/image142.png" ContentType="image/png"/>
  <Override PartName="/xl/media/image138.png" ContentType="image/png"/>
  <Override PartName="/xl/media/image143.png" ContentType="image/png"/>
  <Override PartName="/xl/media/image139.png" ContentType="image/png"/>
  <Override PartName="/xl/media/image144.png" ContentType="image/png"/>
  <Override PartName="/xl/media/image140.png" ContentType="image/png"/>
  <Override PartName="/xl/media/image141.png" ContentType="image/png"/>
  <Override PartName="/xl/media/image145.png" ContentType="image/png"/>
  <Override PartName="/xl/media/image146.png" ContentType="image/png"/>
  <Override PartName="/xl/media/image147.png" ContentType="image/png"/>
  <Override PartName="/xl/media/image148.png" ContentType="image/png"/>
  <Override PartName="/xl/media/image149.png" ContentType="image/png"/>
  <Override PartName="/xl/media/image150.png" ContentType="image/png"/>
  <Override PartName="/xl/media/image151.png" ContentType="image/png"/>
  <Override PartName="/xl/media/image152.png" ContentType="image/png"/>
  <Override PartName="/xl/media/image15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m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<sst xmlns="http://schemas.openxmlformats.org/spreadsheetml/2006/main" count="38" uniqueCount="31">
  <si>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にもんかく　の　はーばー　を　よびだす　めいれい</t>
    </r>
  </si>
  <si>
    <t xml:space="preserve">20250104 up</t>
  </si>
  <si>
    <t xml:space="preserve">　　はーば　ぎゃくびき　ばん</t>
  </si>
  <si>
    <t xml:space="preserve">そくめんず カクド</t>
  </si>
  <si>
    <t xml:space="preserve">にもんかく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</si>
  <si>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ABS  (  DEGREES  (  ASIN  (  TAN  (  RADIANS  ( G9 ) )   /   TAN  (  RADIANS  ( J9 ) ) ) ) )</t>
    </r>
  </si>
  <si>
    <r>
      <rPr>
        <sz val="12"/>
        <color rgb="FFB2B2B2"/>
        <rFont val="メイリオ"/>
        <family val="2"/>
        <charset val="128"/>
      </rPr>
      <t xml:space="preserve">←　更新　</t>
    </r>
    <r>
      <rPr>
        <sz val="12"/>
        <color rgb="FFB2B2B2"/>
        <rFont val="Arial"/>
        <family val="2"/>
        <charset val="128"/>
      </rPr>
      <t xml:space="preserve">240727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ABS</t>
    </r>
    <r>
      <rPr>
        <sz val="12"/>
        <color rgb="FFB2B2B2"/>
        <rFont val="メイリオ"/>
        <family val="2"/>
        <charset val="128"/>
      </rPr>
      <t xml:space="preserve">　と　角度らん　に　</t>
    </r>
    <r>
      <rPr>
        <sz val="12"/>
        <color rgb="FFB2B2B2"/>
        <rFont val="Arial"/>
        <family val="2"/>
        <charset val="128"/>
      </rPr>
      <t xml:space="preserve">±</t>
    </r>
    <r>
      <rPr>
        <sz val="12"/>
        <color rgb="FFB2B2B2"/>
        <rFont val="メイリオ"/>
        <family val="2"/>
        <charset val="128"/>
      </rPr>
      <t xml:space="preserve">　を　くわえました</t>
    </r>
  </si>
  <si>
    <t xml:space="preserve">巾</t>
  </si>
  <si>
    <t xml:space="preserve">山　∠ </t>
  </si>
  <si>
    <t xml:space="preserve"> ど</t>
  </si>
  <si>
    <t xml:space="preserve">∠ </t>
  </si>
  <si>
    <t xml:space="preserve">カクド　を　どすうほう　で　だしてください</t>
  </si>
  <si>
    <t xml:space="preserve">つぎの　１つめ　を　２つめ　で　わって　あーくさいん　で　もとめてください </t>
  </si>
  <si>
    <t xml:space="preserve">◇　そくめんずかくど　やーまー　を　　たんじぇんと 　で よみとって ください</t>
  </si>
  <si>
    <r>
      <rPr>
        <sz val="14"/>
        <rFont val="メイリオ"/>
        <family val="2"/>
        <charset val="128"/>
      </rPr>
      <t xml:space="preserve">巾</t>
    </r>
    <r>
      <rPr>
        <sz val="11"/>
        <rFont val="メイリオ"/>
        <family val="2"/>
        <charset val="128"/>
      </rPr>
      <t xml:space="preserve"> </t>
    </r>
    <r>
      <rPr>
        <sz val="10"/>
        <rFont val="メイリオ"/>
        <family val="2"/>
        <charset val="128"/>
      </rPr>
      <t xml:space="preserve"> </t>
    </r>
  </si>
  <si>
    <t xml:space="preserve">りつめんず カクド</t>
  </si>
  <si>
    <t xml:space="preserve">ど</t>
  </si>
  <si>
    <t xml:space="preserve"> または</t>
  </si>
  <si>
    <t xml:space="preserve">　まっくす  　１８０　ど</t>
  </si>
  <si>
    <t xml:space="preserve">◇　にもんかく　を　　たんじぇんと　 で よみとって ください</t>
  </si>
  <si>
    <r>
      <rPr>
        <sz val="14"/>
        <color rgb="FFB2B2B2"/>
        <rFont val="メイリオ"/>
        <family val="2"/>
        <charset val="128"/>
      </rPr>
      <t xml:space="preserve">巾</t>
    </r>
    <r>
      <rPr>
        <sz val="11"/>
        <color rgb="FFB2B2B2"/>
        <rFont val="メイリオ"/>
        <family val="2"/>
        <charset val="128"/>
      </rPr>
      <t xml:space="preserve"> </t>
    </r>
    <r>
      <rPr>
        <sz val="10"/>
        <color rgb="FFB2B2B2"/>
        <rFont val="メイリオ"/>
        <family val="2"/>
        <charset val="128"/>
      </rPr>
      <t xml:space="preserve"> </t>
    </r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</si>
  <si>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</si>
  <si>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はーばー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</si>
  <si>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</si>
  <si>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にしはんきゅう</t>
  </si>
  <si>
    <r>
      <rPr>
        <sz val="10"/>
        <color rgb="FFB2B2B2"/>
        <rFont val="メイリオ"/>
        <family val="2"/>
        <charset val="128"/>
      </rPr>
      <t xml:space="preserve">↑　の　なんぼく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じょうげ 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</si>
  <si>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↑　の　とうざい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さゆう 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</si>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</sst>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00&quot;  rad&quot;"/>
    <numFmt numFmtId="166" formatCode="General"/>
    <numFmt numFmtId="167" formatCode="0.##"/>
    <numFmt numFmtId="168" formatCode="#,##0.00"/>
    <numFmt numFmtId="169" formatCode="#,##0.0"/>
  </numFmts>
  <fonts count="38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0000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8"/>
      <color rgb="FF9D00E2"/>
      <name val="メイリオ"/>
      <family val="2"/>
      <charset val="128"/>
    </font>
    <font>
      <sz val="12"/>
      <name val="メイリオ"/>
      <family val="2"/>
      <charset val="128"/>
    </font>
    <font>
      <sz val="9"/>
      <name val="メイリオ"/>
      <family val="2"/>
      <charset val="128"/>
    </font>
    <font>
      <b val="true"/>
      <sz val="36"/>
      <name val="メイリオ"/>
      <family val="2"/>
      <charset val="128"/>
    </font>
    <font>
      <b val="true"/>
      <sz val="28"/>
      <name val="メイリオ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069A2E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1"/>
      <name val="メイリオ"/>
      <family val="2"/>
      <charset val="128"/>
    </font>
    <font>
      <b val="true"/>
      <sz val="16"/>
      <name val="Arial"/>
      <family val="2"/>
      <charset val="128"/>
    </font>
    <font>
      <sz val="14"/>
      <color rgb="FFB2B2B2"/>
      <name val="メイリオ"/>
      <family val="2"/>
      <charset val="128"/>
    </font>
    <font>
      <sz val="11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5"/>
      <color rgb="FFFFFFFF"/>
      <name val="メイリオ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9D00E2"/>
        <bgColor rgb="FF800080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DBADFF"/>
        <bgColor rgb="FFFF99CC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BDEDE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E2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3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9D00E2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DEDE"/>
      <rgbColor rgb="FFDDE2E1"/>
      <rgbColor rgb="FFFFFFA6"/>
      <rgbColor rgb="FF99CCFF"/>
      <rgbColor rgb="FFFF99CC"/>
      <rgbColor rgb="FFDBADFF"/>
      <rgbColor rgb="FFDDDDDD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7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38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39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40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41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42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43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44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45.png"/><Relationship Id="rId18" Type="http://schemas.openxmlformats.org/officeDocument/2006/relationships/hyperlink" Target="http://www.shinsuke-yonebayashi.x0.com/ckesu-/l1l/om/0-k3/kyo/2men/jp/3d-arc-fai/3d-a2mon-h.html" TargetMode="External"/><Relationship Id="rId19" Type="http://schemas.openxmlformats.org/officeDocument/2006/relationships/image" Target="../media/image146.png"/><Relationship Id="rId20" Type="http://schemas.openxmlformats.org/officeDocument/2006/relationships/hyperlink" Target="http://www.shinsuke-yonebayashi.x0.com/ckesu-/l1l/wa/0-k3/kyo/rittai/hyou-arc-fai/4qua-mon.html" TargetMode="External"/><Relationship Id="rId21" Type="http://schemas.openxmlformats.org/officeDocument/2006/relationships/image" Target="../media/image147.png"/><Relationship Id="rId22" Type="http://schemas.openxmlformats.org/officeDocument/2006/relationships/hyperlink" Target="http://www.shinsuke-yonebayashi.x0.com/ckesu-/l1l/wa/0-k3/kyo/rittai/hyou/hyou-mon.html" TargetMode="External"/><Relationship Id="rId23" Type="http://schemas.openxmlformats.org/officeDocument/2006/relationships/image" Target="../media/image148.png"/><Relationship Id="rId24" Type="http://schemas.openxmlformats.org/officeDocument/2006/relationships/hyperlink" Target="http://www.shinsuke-yonebayashi.x0.com/ckesu-/l1l/gazo/ex-/jiku/jk-2mon.xlsx" TargetMode="External"/><Relationship Id="rId25" Type="http://schemas.openxmlformats.org/officeDocument/2006/relationships/image" Target="../media/image149.png"/><Relationship Id="rId26" Type="http://schemas.openxmlformats.org/officeDocument/2006/relationships/hyperlink" Target="http://www.shinsuke-yonebayashi.x0.com/ckesu-/l1l/gazo/ex-/arc/ex-a2mon-ya-xlsx.xlsx" TargetMode="External"/><Relationship Id="rId27" Type="http://schemas.openxmlformats.org/officeDocument/2006/relationships/image" Target="../media/image150.png"/><Relationship Id="rId28" Type="http://schemas.openxmlformats.org/officeDocument/2006/relationships/hyperlink" Target="http://www.shinsuke-yonebayashi.x0.com/ckesu-/l1l/gazo/ex-/arc/ex-a2mon-ha-xlsx.xlsx" TargetMode="External"/><Relationship Id="rId29" Type="http://schemas.openxmlformats.org/officeDocument/2006/relationships/image" Target="../media/image151.png"/><Relationship Id="rId30" Type="http://schemas.openxmlformats.org/officeDocument/2006/relationships/image" Target="../media/image152.png"/><Relationship Id="rId31" Type="http://schemas.openxmlformats.org/officeDocument/2006/relationships/image" Target="../media/image15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160200</xdr:colOff>
      <xdr:row>7</xdr:row>
      <xdr:rowOff>126720</xdr:rowOff>
    </xdr:from>
    <xdr:to>
      <xdr:col>2</xdr:col>
      <xdr:colOff>635400</xdr:colOff>
      <xdr:row>14</xdr:row>
      <xdr:rowOff>212400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79120" y="1744200"/>
          <a:ext cx="1193760" cy="1854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128160</xdr:colOff>
      <xdr:row>51</xdr:row>
      <xdr:rowOff>214920</xdr:rowOff>
    </xdr:from>
    <xdr:to>
      <xdr:col>6</xdr:col>
      <xdr:colOff>924120</xdr:colOff>
      <xdr:row>54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400" y="11881800"/>
          <a:ext cx="7959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850320</xdr:colOff>
      <xdr:row>50</xdr:row>
      <xdr:rowOff>177120</xdr:rowOff>
    </xdr:from>
    <xdr:to>
      <xdr:col>7</xdr:col>
      <xdr:colOff>547200</xdr:colOff>
      <xdr:row>52</xdr:row>
      <xdr:rowOff>201240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560" y="11628000"/>
          <a:ext cx="7959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446400</xdr:colOff>
      <xdr:row>51</xdr:row>
      <xdr:rowOff>200520</xdr:rowOff>
    </xdr:from>
    <xdr:to>
      <xdr:col>10</xdr:col>
      <xdr:colOff>142560</xdr:colOff>
      <xdr:row>54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3640" y="11867400"/>
          <a:ext cx="7952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239760</xdr:colOff>
      <xdr:row>50</xdr:row>
      <xdr:rowOff>156240</xdr:rowOff>
    </xdr:from>
    <xdr:to>
      <xdr:col>6</xdr:col>
      <xdr:colOff>229680</xdr:colOff>
      <xdr:row>52</xdr:row>
      <xdr:rowOff>180720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000" y="11607120"/>
          <a:ext cx="81792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490320</xdr:colOff>
      <xdr:row>51</xdr:row>
      <xdr:rowOff>190800</xdr:rowOff>
    </xdr:from>
    <xdr:to>
      <xdr:col>8</xdr:col>
      <xdr:colOff>199800</xdr:colOff>
      <xdr:row>53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1640" y="11857680"/>
          <a:ext cx="7974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551160</xdr:colOff>
      <xdr:row>50</xdr:row>
      <xdr:rowOff>139320</xdr:rowOff>
    </xdr:from>
    <xdr:to>
      <xdr:col>9</xdr:col>
      <xdr:colOff>541800</xdr:colOff>
      <xdr:row>52</xdr:row>
      <xdr:rowOff>164160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0400" y="11590200"/>
          <a:ext cx="8186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83520</xdr:colOff>
      <xdr:row>51</xdr:row>
      <xdr:rowOff>213480</xdr:rowOff>
    </xdr:from>
    <xdr:to>
      <xdr:col>12</xdr:col>
      <xdr:colOff>161640</xdr:colOff>
      <xdr:row>54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8760" y="11880360"/>
          <a:ext cx="7966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72720</xdr:colOff>
      <xdr:row>50</xdr:row>
      <xdr:rowOff>176760</xdr:rowOff>
    </xdr:from>
    <xdr:to>
      <xdr:col>11</xdr:col>
      <xdr:colOff>151200</xdr:colOff>
      <xdr:row>52</xdr:row>
      <xdr:rowOff>201240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040" y="11627640"/>
          <a:ext cx="7974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731880</xdr:colOff>
      <xdr:row>55</xdr:row>
      <xdr:rowOff>60480</xdr:rowOff>
    </xdr:from>
    <xdr:to>
      <xdr:col>9</xdr:col>
      <xdr:colOff>442080</xdr:colOff>
      <xdr:row>57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1120" y="12591000"/>
          <a:ext cx="538200" cy="5490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934560</xdr:colOff>
      <xdr:row>55</xdr:row>
      <xdr:rowOff>60480</xdr:rowOff>
    </xdr:from>
    <xdr:to>
      <xdr:col>8</xdr:col>
      <xdr:colOff>363240</xdr:colOff>
      <xdr:row>57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5880" y="12591000"/>
          <a:ext cx="516600" cy="5490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49320</xdr:colOff>
      <xdr:row>55</xdr:row>
      <xdr:rowOff>60480</xdr:rowOff>
    </xdr:from>
    <xdr:to>
      <xdr:col>7</xdr:col>
      <xdr:colOff>565920</xdr:colOff>
      <xdr:row>57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0640" y="12591000"/>
          <a:ext cx="516600" cy="5490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811080</xdr:colOff>
      <xdr:row>55</xdr:row>
      <xdr:rowOff>60480</xdr:rowOff>
    </xdr:from>
    <xdr:to>
      <xdr:col>10</xdr:col>
      <xdr:colOff>227880</xdr:colOff>
      <xdr:row>57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48320" y="12591000"/>
          <a:ext cx="515880" cy="5490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693720</xdr:colOff>
      <xdr:row>53</xdr:row>
      <xdr:rowOff>145080</xdr:rowOff>
    </xdr:from>
    <xdr:to>
      <xdr:col>5</xdr:col>
      <xdr:colOff>62640</xdr:colOff>
      <xdr:row>55</xdr:row>
      <xdr:rowOff>146880</xdr:rowOff>
    </xdr:to>
    <xdr:sp>
      <xdr:nvSpPr>
        <xdr:cNvPr id="13" name="画像 15">
          <a:hlinkClick r:id="rId26"/>
        </xdr:cNvPr>
        <xdr:cNvSpPr/>
      </xdr:nvSpPr>
      <xdr:spPr>
        <a:xfrm>
          <a:off x="2850120" y="12243600"/>
          <a:ext cx="806760" cy="4338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山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684360</xdr:colOff>
      <xdr:row>55</xdr:row>
      <xdr:rowOff>196200</xdr:rowOff>
    </xdr:from>
    <xdr:to>
      <xdr:col>5</xdr:col>
      <xdr:colOff>53280</xdr:colOff>
      <xdr:row>57</xdr:row>
      <xdr:rowOff>198360</xdr:rowOff>
    </xdr:to>
    <xdr:sp>
      <xdr:nvSpPr>
        <xdr:cNvPr id="14" name="画像 16">
          <a:hlinkClick r:id="rId28"/>
        </xdr:cNvPr>
        <xdr:cNvSpPr/>
      </xdr:nvSpPr>
      <xdr:spPr>
        <a:xfrm>
          <a:off x="2840760" y="12726720"/>
          <a:ext cx="806760" cy="4338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巾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338400</xdr:colOff>
      <xdr:row>4</xdr:row>
      <xdr:rowOff>216360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520" cy="865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688680</xdr:colOff>
      <xdr:row>1</xdr:row>
      <xdr:rowOff>18000</xdr:rowOff>
    </xdr:from>
    <xdr:to>
      <xdr:col>11</xdr:col>
      <xdr:colOff>703800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5640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customFormat="false" ht="17" hidden="false" customHeight="true" outlineLevel="0" collapsed="false">
      <c r="A4" s="1"/>
      <c r="B4" s="1"/>
      <c r="C4" s="4"/>
      <c r="D4" s="1"/>
      <c r="E4" s="1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7" hidden="false" customHeight="true" outlineLevel="0" collapsed="false">
      <c r="A5" s="1"/>
      <c r="B5" s="1"/>
      <c r="C5" s="1"/>
      <c r="D5" s="1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7" t="s">
        <v>0</v>
      </c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9"/>
      <c r="Q6" s="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7" hidden="false" customHeight="true" outlineLevel="0" collapsed="false">
      <c r="A7" s="10" t="s">
        <v>1</v>
      </c>
      <c r="B7" s="6"/>
      <c r="C7" s="11" t="s">
        <v>2</v>
      </c>
      <c r="D7" s="1"/>
      <c r="E7" s="1"/>
      <c r="F7" s="12"/>
      <c r="G7" s="13" t="s">
        <v>3</v>
      </c>
      <c r="H7" s="1"/>
      <c r="I7" s="1"/>
      <c r="J7" s="14" t="s">
        <v>4</v>
      </c>
      <c r="K7" s="1"/>
      <c r="L7" s="1"/>
      <c r="M7" s="1"/>
      <c r="N7" s="1"/>
      <c r="O7" s="1"/>
      <c r="P7" s="7" t="s">
        <v>5</v>
      </c>
      <c r="Q7" s="1"/>
      <c r="R7" s="1"/>
      <c r="S7" s="1"/>
      <c r="T7" s="1"/>
      <c r="U7" s="1"/>
      <c r="V7" s="1"/>
      <c r="W7" s="7"/>
      <c r="X7" s="1"/>
      <c r="Y7" s="1"/>
      <c r="Z7" s="1"/>
      <c r="AA7" s="1"/>
      <c r="AB7" s="1"/>
      <c r="AC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1"/>
      <c r="R8" s="1"/>
      <c r="S8" s="1"/>
      <c r="T8" s="1"/>
      <c r="U8" s="1"/>
      <c r="V8" s="1"/>
      <c r="W8" s="7" t="s">
        <v>6</v>
      </c>
      <c r="X8" s="1"/>
      <c r="Y8" s="1"/>
      <c r="Z8" s="1"/>
      <c r="AA8" s="1"/>
      <c r="AB8" s="1"/>
      <c r="AC8" s="1"/>
    </row>
    <row r="9" customFormat="false" ht="37.3" hidden="false" customHeight="true" outlineLevel="0" collapsed="false">
      <c r="A9" s="1"/>
      <c r="B9" s="1"/>
      <c r="C9" s="15"/>
      <c r="D9" s="16" t="s">
        <v>7</v>
      </c>
      <c r="E9" s="1"/>
      <c r="F9" s="17" t="s">
        <v>8</v>
      </c>
      <c r="G9" s="18"/>
      <c r="H9" s="1" t="s">
        <v>9</v>
      </c>
      <c r="I9" s="17" t="s">
        <v>10</v>
      </c>
      <c r="J9" s="18"/>
      <c r="K9" s="1" t="s">
        <v>9</v>
      </c>
      <c r="L9" s="1"/>
      <c r="M9" s="1"/>
      <c r="N9" s="1"/>
      <c r="O9" s="1"/>
      <c r="P9" s="7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7"/>
      <c r="J10" s="19" t="str">
        <f aca="false">IF((G9)="",". .",IF(PI()/2 &gt; ABS(G1),TEXT(ABS(DEGREES(G1)),"0　ど　～　")&amp;"90　ど",IF(PI()/2 &lt; ABS(G1),"90　ど　～　"&amp;TEXT(ABS(DEGREES(G1)),"0　ど"))))</f>
        <v>. .</v>
      </c>
      <c r="K10" s="1"/>
      <c r="L10" s="1"/>
      <c r="M10" s="1"/>
      <c r="N10" s="1"/>
      <c r="O10" s="1"/>
      <c r="P10" s="7" t="s">
        <v>11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0"/>
      <c r="H11" s="1"/>
      <c r="I11" s="1"/>
      <c r="J11" s="1"/>
      <c r="K11" s="1"/>
      <c r="L11" s="1"/>
      <c r="M11" s="1"/>
      <c r="N11" s="1"/>
      <c r="O11" s="1"/>
      <c r="P11" s="7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1" t="str">
        <f aca="false">IF((OR((J1&gt;PI()*2),(J1&lt;0))),"にもんかく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7" t="s">
        <v>12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21" t="str">
        <f aca="false">IF(   (J9)="",  ". .",IF((G9)="",". .",IF((G1=0) , "　山 ０ど の とき 、巾 は すいへいかいてん に きりかわります（ θ ＝　９０－ 巾 ）" , IF( AND( COS(J1)&gt;0 , COS(G1)&lt;COS(J1) ) , " にもんかく　よりも　山　を　ちいさい　カクド　にしてください"  , IF( AND( COS(J1)&lt;0 , COS(G1)&gt;COS(J1) ) , " にもんかく　よりも　山　を　おおきい　カクド　にしてください"  ,". ." ))  )))</f>
        <v>. .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" t="s">
        <v>13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22" t="s">
        <v>14</v>
      </c>
      <c r="G15" s="23" t="s">
        <v>15</v>
      </c>
      <c r="H15" s="24" t="str">
        <f aca="false">IF((J9)="","- -",IF((G1=0),ABS(90-DEGREES(J1))*SIGN(COS(J1)),IF(COS(G1)*COS(J1)&lt;0," - -",ABS(DEGREES(ASIN(TAN(G1)/TAN(J1))))*IF(SIN(G1)&lt;0,-1,1))))</f>
        <v>- -</v>
      </c>
      <c r="I15" s="25" t="s">
        <v>16</v>
      </c>
      <c r="J15" s="14" t="s">
        <v>17</v>
      </c>
      <c r="K15" s="1"/>
      <c r="L15" s="1"/>
      <c r="M15" s="1"/>
      <c r="N15" s="1"/>
      <c r="O15" s="1"/>
      <c r="P15" s="1"/>
      <c r="Q15" s="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customFormat="false" ht="17" hidden="false" customHeight="true" outlineLevel="0" collapsed="false">
      <c r="A16" s="1"/>
      <c r="B16" s="1" t="s">
        <v>18</v>
      </c>
      <c r="C16" s="1"/>
      <c r="D16" s="1"/>
      <c r="E16" s="1"/>
      <c r="F16" s="1"/>
      <c r="G16" s="1"/>
      <c r="H16" s="26"/>
      <c r="I16" s="1"/>
      <c r="J16" s="1"/>
      <c r="K16" s="1"/>
      <c r="L16" s="1"/>
      <c r="M16" s="1"/>
      <c r="N16" s="1"/>
      <c r="O16" s="1"/>
      <c r="P16" s="1"/>
      <c r="Q16" s="7" t="s">
        <v>19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27" t="s">
        <v>20</v>
      </c>
      <c r="G17" s="28" t="s">
        <v>15</v>
      </c>
      <c r="H17" s="29" t="str">
        <f aca="false">IF(   (J9)="","- -",IF( (G1=0) , (180-ABS(90-DEGREES(J1)))*SIGN(COS(J1)) , IF(COS(G1)*COS(J1)&lt;0, " - -" , (180-ABS(DEGREES(ASIN(TAN(G1)/TAN(J1)))))*IF(SIN(G1)&lt;0,-1,1) )  ))</f>
        <v>- -</v>
      </c>
      <c r="I17" s="30" t="s">
        <v>16</v>
      </c>
      <c r="J17" s="31" t="s">
        <v>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26"/>
      <c r="I18" s="1"/>
      <c r="J18" s="1"/>
      <c r="K18" s="1"/>
      <c r="L18" s="1"/>
      <c r="M18" s="1"/>
      <c r="N18" s="1"/>
      <c r="O18" s="1"/>
      <c r="P18" s="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1"/>
      <c r="O19" s="1"/>
      <c r="P19" s="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32"/>
      <c r="I20" s="1"/>
      <c r="J20" s="1"/>
      <c r="K20" s="1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7" hidden="false" customHeight="true" outlineLevel="0" collapsed="false">
      <c r="A22" s="1"/>
      <c r="B22" s="1"/>
      <c r="C22" s="1"/>
      <c r="D22" s="8"/>
      <c r="E22" s="8" t="s">
        <v>22</v>
      </c>
      <c r="F22" s="1"/>
      <c r="G22" s="1"/>
      <c r="H22" s="34"/>
      <c r="I22" s="8"/>
      <c r="J22" s="8"/>
      <c r="K22" s="8"/>
      <c r="L22" s="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7" hidden="false" customHeight="true" outlineLevel="0" collapsed="false">
      <c r="A23" s="1"/>
      <c r="B23" s="1"/>
      <c r="C23" s="1"/>
      <c r="D23" s="8" t="s">
        <v>23</v>
      </c>
      <c r="E23" s="1"/>
      <c r="F23" s="8"/>
      <c r="G23" s="1"/>
      <c r="H23" s="34"/>
      <c r="I23" s="8"/>
      <c r="J23" s="8"/>
      <c r="K23" s="8"/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7" hidden="false" customHeight="true" outlineLevel="0" collapsed="false">
      <c r="A24" s="1"/>
      <c r="B24" s="1"/>
      <c r="C24" s="1"/>
      <c r="D24" s="8"/>
      <c r="E24" s="1"/>
      <c r="F24" s="8"/>
      <c r="G24" s="1"/>
      <c r="H24" s="34"/>
      <c r="I24" s="8"/>
      <c r="J24" s="8"/>
      <c r="K24" s="8"/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17" hidden="false" customHeight="true" outlineLevel="0" collapsed="false">
      <c r="A25" s="1"/>
      <c r="B25" s="1"/>
      <c r="C25" s="1"/>
      <c r="D25" s="8"/>
      <c r="E25" s="8"/>
      <c r="F25" s="8"/>
      <c r="G25" s="8"/>
      <c r="H25" s="8"/>
      <c r="I25" s="8"/>
      <c r="J25" s="8"/>
      <c r="K25" s="8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7" hidden="false" customHeight="true" outlineLevel="0" collapsed="false">
      <c r="A26" s="1"/>
      <c r="B26" s="1"/>
      <c r="C26" s="1"/>
      <c r="D26" s="8"/>
      <c r="E26" s="8" t="s">
        <v>24</v>
      </c>
      <c r="F26" s="8"/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9.7" hidden="false" customHeight="false" outlineLevel="0" collapsed="false">
      <c r="A27" s="1"/>
      <c r="B27" s="1"/>
      <c r="C27" s="1"/>
      <c r="D27" s="8"/>
      <c r="E27" s="8"/>
      <c r="F27" s="35"/>
      <c r="G27" s="36"/>
      <c r="H27" s="37" t="e">
        <f aca="false">180-(H15)</f>
        <v>#VALUE!</v>
      </c>
      <c r="I27" s="31" t="s">
        <v>16</v>
      </c>
      <c r="J27" s="31"/>
      <c r="K27" s="8"/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12.8" hidden="false" customHeight="false" outlineLevel="0" collapsed="false">
      <c r="A28" s="1"/>
      <c r="B28" s="1"/>
      <c r="C28" s="1"/>
      <c r="D28" s="8"/>
      <c r="E28" s="8"/>
      <c r="F28" s="8"/>
      <c r="G28" s="8"/>
      <c r="H28" s="38"/>
      <c r="I28" s="8"/>
      <c r="J28" s="8"/>
      <c r="K28" s="8"/>
      <c r="L28" s="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6.4" hidden="false" customHeight="false" outlineLevel="0" collapsed="false">
      <c r="A29" s="1"/>
      <c r="B29" s="1"/>
      <c r="C29" s="1"/>
      <c r="D29" s="8"/>
      <c r="E29" s="31" t="s">
        <v>25</v>
      </c>
      <c r="F29" s="8"/>
      <c r="G29" s="8"/>
      <c r="H29" s="38"/>
      <c r="I29" s="8"/>
      <c r="J29" s="8"/>
      <c r="K29" s="8"/>
      <c r="L29" s="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2.8" hidden="false" customHeight="false" outlineLevel="0" collapsed="false">
      <c r="A30" s="1"/>
      <c r="B30" s="1"/>
      <c r="C30" s="1"/>
      <c r="D30" s="8"/>
      <c r="E30" s="31"/>
      <c r="F30" s="8"/>
      <c r="G30" s="8"/>
      <c r="H30" s="38"/>
      <c r="I30" s="8"/>
      <c r="J30" s="8"/>
      <c r="K30" s="8"/>
      <c r="L30" s="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19.7" hidden="false" customHeight="false" outlineLevel="0" collapsed="false">
      <c r="A31" s="1"/>
      <c r="B31" s="1"/>
      <c r="C31" s="1"/>
      <c r="D31" s="8"/>
      <c r="E31" s="8"/>
      <c r="F31" s="35"/>
      <c r="G31" s="36"/>
      <c r="H31" s="37" t="e">
        <f aca="false">180+(H15)</f>
        <v>#VALUE!</v>
      </c>
      <c r="I31" s="31" t="s">
        <v>16</v>
      </c>
      <c r="J31" s="31"/>
      <c r="K31" s="8"/>
      <c r="L31" s="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customFormat="false" ht="12.8" hidden="false" customHeight="false" outlineLevel="0" collapsed="false">
      <c r="A32" s="1"/>
      <c r="B32" s="1"/>
      <c r="C32" s="1"/>
      <c r="D32" s="8"/>
      <c r="E32" s="8"/>
      <c r="F32" s="8"/>
      <c r="G32" s="8"/>
      <c r="H32" s="38"/>
      <c r="I32" s="8"/>
      <c r="J32" s="8"/>
      <c r="K32" s="8"/>
      <c r="L32" s="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customFormat="false" ht="16.4" hidden="false" customHeight="false" outlineLevel="0" collapsed="false">
      <c r="A33" s="1"/>
      <c r="B33" s="1"/>
      <c r="C33" s="1"/>
      <c r="D33" s="8"/>
      <c r="E33" s="31" t="s">
        <v>26</v>
      </c>
      <c r="F33" s="8"/>
      <c r="G33" s="8"/>
      <c r="H33" s="38"/>
      <c r="I33" s="8"/>
      <c r="J33" s="8"/>
      <c r="K33" s="8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customFormat="false" ht="12.8" hidden="false" customHeight="false" outlineLevel="0" collapsed="false">
      <c r="A34" s="1"/>
      <c r="B34" s="1"/>
      <c r="C34" s="1"/>
      <c r="D34" s="8"/>
      <c r="E34" s="8"/>
      <c r="F34" s="8"/>
      <c r="G34" s="8"/>
      <c r="H34" s="38"/>
      <c r="I34" s="8"/>
      <c r="J34" s="8"/>
      <c r="K34" s="8"/>
      <c r="L34" s="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9.7" hidden="false" customHeight="false" outlineLevel="0" collapsed="false">
      <c r="A35" s="1"/>
      <c r="B35" s="1"/>
      <c r="C35" s="1"/>
      <c r="D35" s="8"/>
      <c r="E35" s="8"/>
      <c r="F35" s="35"/>
      <c r="G35" s="36"/>
      <c r="H35" s="37" t="e">
        <f aca="false">-(H15)</f>
        <v>#VALUE!</v>
      </c>
      <c r="I35" s="31" t="s">
        <v>16</v>
      </c>
      <c r="J35" s="31"/>
      <c r="K35" s="8"/>
      <c r="L35" s="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12.8" hidden="false" customHeight="false" outlineLevel="0" collapsed="false">
      <c r="A36" s="1"/>
      <c r="B36" s="1"/>
      <c r="C36" s="1"/>
      <c r="D36" s="8"/>
      <c r="E36" s="8"/>
      <c r="F36" s="8"/>
      <c r="G36" s="8"/>
      <c r="H36" s="38"/>
      <c r="I36" s="8"/>
      <c r="J36" s="8"/>
      <c r="K36" s="8"/>
      <c r="L36" s="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2.8" hidden="false" customHeight="false" outlineLevel="0" collapsed="false">
      <c r="A37" s="1"/>
      <c r="B37" s="1"/>
      <c r="C37" s="1"/>
      <c r="D37" s="8"/>
      <c r="E37" s="8"/>
      <c r="F37" s="8"/>
      <c r="G37" s="8"/>
      <c r="H37" s="38"/>
      <c r="I37" s="8"/>
      <c r="J37" s="8"/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6.4" hidden="false" customHeight="false" outlineLevel="0" collapsed="false">
      <c r="A38" s="1"/>
      <c r="B38" s="1"/>
      <c r="C38" s="1"/>
      <c r="D38" s="8" t="s">
        <v>27</v>
      </c>
      <c r="E38" s="8"/>
      <c r="F38" s="8"/>
      <c r="G38" s="8"/>
      <c r="H38" s="38"/>
      <c r="I38" s="8"/>
      <c r="J38" s="8"/>
      <c r="K38" s="8"/>
      <c r="L38" s="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2.8" hidden="false" customHeight="false" outlineLevel="0" collapsed="false">
      <c r="A39" s="1"/>
      <c r="B39" s="1"/>
      <c r="C39" s="1"/>
      <c r="D39" s="8"/>
      <c r="E39" s="8"/>
      <c r="F39" s="8"/>
      <c r="G39" s="8"/>
      <c r="H39" s="38"/>
      <c r="I39" s="8"/>
      <c r="J39" s="8"/>
      <c r="K39" s="8"/>
      <c r="L39" s="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12.8" hidden="false" customHeight="false" outlineLevel="0" collapsed="false">
      <c r="A40" s="1"/>
      <c r="B40" s="1"/>
      <c r="C40" s="1"/>
      <c r="D40" s="8"/>
      <c r="E40" s="8"/>
      <c r="F40" s="8"/>
      <c r="G40" s="8"/>
      <c r="H40" s="38"/>
      <c r="I40" s="8"/>
      <c r="J40" s="8"/>
      <c r="K40" s="8"/>
      <c r="L40" s="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9.7" hidden="false" customHeight="false" outlineLevel="0" collapsed="false">
      <c r="A41" s="1"/>
      <c r="B41" s="1"/>
      <c r="C41" s="1"/>
      <c r="D41" s="8"/>
      <c r="E41" s="8"/>
      <c r="F41" s="8" t="s">
        <v>28</v>
      </c>
      <c r="G41" s="8"/>
      <c r="H41" s="37" t="e">
        <f aca="false">(H15)-720</f>
        <v>#VALUE!</v>
      </c>
      <c r="I41" s="31" t="s">
        <v>16</v>
      </c>
      <c r="J41" s="31" t="s">
        <v>29</v>
      </c>
      <c r="K41" s="8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32.9" hidden="false" customHeight="true" outlineLevel="0" collapsed="false">
      <c r="A50" s="39"/>
      <c r="B50" s="1"/>
      <c r="C50" s="1"/>
      <c r="D50" s="40" t="s">
        <v>30</v>
      </c>
      <c r="E50" s="4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7" hidden="false" customHeight="true" outlineLevel="0" collapsed="false">
      <c r="A51" s="1"/>
      <c r="B51" s="1"/>
      <c r="C51" s="1"/>
      <c r="D51" s="1"/>
      <c r="E51" s="41"/>
      <c r="F51" s="42"/>
      <c r="G51" s="42"/>
      <c r="H51" s="42"/>
      <c r="I51" s="42"/>
      <c r="J51" s="42"/>
      <c r="K51" s="42"/>
      <c r="L51" s="42"/>
      <c r="M51" s="4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17" hidden="false" customHeight="true" outlineLevel="0" collapsed="false">
      <c r="A52" s="1"/>
      <c r="B52" s="1"/>
      <c r="C52" s="1"/>
      <c r="D52" s="1"/>
      <c r="E52" s="41"/>
      <c r="F52" s="44"/>
      <c r="G52" s="44"/>
      <c r="H52" s="44"/>
      <c r="I52" s="44"/>
      <c r="J52" s="44"/>
      <c r="K52" s="44"/>
      <c r="L52" s="44"/>
      <c r="M52" s="4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7" hidden="false" customHeight="true" outlineLevel="0" collapsed="false">
      <c r="A53" s="1"/>
      <c r="B53" s="1"/>
      <c r="C53" s="1"/>
      <c r="D53" s="1"/>
      <c r="E53" s="41"/>
      <c r="F53" s="44"/>
      <c r="G53" s="44"/>
      <c r="H53" s="44"/>
      <c r="I53" s="44"/>
      <c r="J53" s="44"/>
      <c r="K53" s="44"/>
      <c r="L53" s="44"/>
      <c r="M53" s="4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7" hidden="false" customHeight="true" outlineLevel="0" collapsed="false">
      <c r="A54" s="1"/>
      <c r="B54" s="1"/>
      <c r="C54" s="1"/>
      <c r="D54" s="1"/>
      <c r="E54" s="41"/>
      <c r="F54" s="44"/>
      <c r="G54" s="44"/>
      <c r="H54" s="44"/>
      <c r="I54" s="44"/>
      <c r="J54" s="44"/>
      <c r="K54" s="44"/>
      <c r="L54" s="44"/>
      <c r="M54" s="4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7" hidden="false" customHeight="true" outlineLevel="0" collapsed="false">
      <c r="A55" s="1"/>
      <c r="B55" s="1"/>
      <c r="C55" s="1"/>
      <c r="D55" s="1"/>
      <c r="E55" s="41"/>
      <c r="F55" s="44"/>
      <c r="G55" s="45"/>
      <c r="H55" s="45"/>
      <c r="I55" s="45"/>
      <c r="J55" s="45"/>
      <c r="K55" s="45"/>
      <c r="L55" s="45"/>
      <c r="M55" s="4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17" hidden="false" customHeight="true" outlineLevel="0" collapsed="false">
      <c r="A56" s="1"/>
      <c r="B56" s="1"/>
      <c r="C56" s="1"/>
      <c r="D56" s="1"/>
      <c r="E56" s="41"/>
      <c r="F56" s="44"/>
      <c r="G56" s="47"/>
      <c r="H56" s="47"/>
      <c r="I56" s="47"/>
      <c r="J56" s="47"/>
      <c r="K56" s="47"/>
      <c r="L56" s="47"/>
      <c r="M56" s="4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7" hidden="false" customHeight="true" outlineLevel="0" collapsed="false">
      <c r="A57" s="1"/>
      <c r="B57" s="1"/>
      <c r="C57" s="1"/>
      <c r="D57" s="1"/>
      <c r="E57" s="41"/>
      <c r="F57" s="44"/>
      <c r="G57" s="49"/>
      <c r="H57" s="49"/>
      <c r="I57" s="49"/>
      <c r="J57" s="49"/>
      <c r="K57" s="49"/>
      <c r="L57" s="49"/>
      <c r="M57" s="4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7" hidden="false" customHeight="true" outlineLevel="0" collapsed="false">
      <c r="A58" s="1"/>
      <c r="B58" s="1"/>
      <c r="C58" s="1"/>
      <c r="D58" s="1"/>
      <c r="E58" s="41"/>
      <c r="F58" s="44"/>
      <c r="G58" s="50"/>
      <c r="H58" s="50"/>
      <c r="I58" s="50"/>
      <c r="J58" s="50"/>
      <c r="K58" s="50"/>
      <c r="L58" s="50"/>
      <c r="M58" s="5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7" hidden="false" customHeight="true" outlineLevel="0" collapsed="false">
      <c r="A59" s="1"/>
      <c r="B59" s="1"/>
      <c r="C59" s="1"/>
      <c r="D59" s="1"/>
      <c r="E59" s="52"/>
      <c r="F59" s="45"/>
      <c r="G59" s="45"/>
      <c r="H59" s="45"/>
      <c r="I59" s="45"/>
      <c r="J59" s="45"/>
      <c r="K59" s="45"/>
      <c r="L59" s="45"/>
      <c r="M59" s="4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2.8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2025-01-04T21:04:16Z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